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310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S5" i="1" l="1"/>
  <c r="L4" i="1"/>
  <c r="L3" i="1"/>
  <c r="P4" i="1" l="1"/>
  <c r="P3" i="1"/>
</calcChain>
</file>

<file path=xl/comments1.xml><?xml version="1.0" encoding="utf-8"?>
<comments xmlns="http://schemas.openxmlformats.org/spreadsheetml/2006/main">
  <authors>
    <author>Kamil Koprowicz</author>
  </authors>
  <commentList>
    <comment ref="P5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WIBOR 6M z dnia 8.04 1,74% plus 50 pb marży
81 dni na lokacie</t>
        </r>
      </text>
    </comment>
    <comment ref="S5" authorId="0">
      <text>
        <r>
          <rPr>
            <b/>
            <sz val="9"/>
            <color indexed="81"/>
            <rFont val="Tahoma"/>
            <charset val="1"/>
          </rPr>
          <t>Kamil Koprowicz:</t>
        </r>
        <r>
          <rPr>
            <sz val="9"/>
            <color indexed="81"/>
            <rFont val="Tahoma"/>
            <charset val="1"/>
          </rPr>
          <t xml:space="preserve">
W zysku z depozytu i wartości pozycji uwzględniono dywidendę z instrumentu VOO:US 539,52 zł</t>
        </r>
      </text>
    </comment>
  </commentList>
</comments>
</file>

<file path=xl/sharedStrings.xml><?xml version="1.0" encoding="utf-8"?>
<sst xmlns="http://schemas.openxmlformats.org/spreadsheetml/2006/main" count="58" uniqueCount="43">
  <si>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</si>
  <si>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</si>
  <si>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</si>
  <si>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</si>
  <si>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</si>
  <si>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</si>
  <si>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</si>
  <si>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</si>
  <si>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</si>
  <si>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</si>
  <si>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</si>
  <si>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</si>
  <si>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</si>
  <si>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</si>
  <si>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</si>
  <si>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</si>
  <si>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</si>
  <si>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</si>
  <si>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</si>
  <si>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</si>
  <si>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</si>
  <si>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</si>
  <si>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</si>
  <si>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</si>
  <si>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</si>
  <si>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</si>
  <si>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</si>
  <si>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</si>
  <si>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ETF</t>
  </si>
  <si>
    <t>USD</t>
  </si>
  <si>
    <t>rodzaj instrumentu</t>
  </si>
  <si>
    <t>obligacje nieskarbowe</t>
  </si>
  <si>
    <t>Certyfikat na ropę naftową (AT0000A0WJH0)</t>
  </si>
  <si>
    <t>Vanguard S&amp;P 500 ETF</t>
  </si>
  <si>
    <t>Obligacje Getin Noble Bank (GNB0218)</t>
  </si>
  <si>
    <t>Depozyt (WIBOR 6M+50 pb)</t>
  </si>
  <si>
    <t>Paweł</t>
  </si>
  <si>
    <t>Cymcyk</t>
  </si>
  <si>
    <t>Certyfikat inwestycyjny</t>
  </si>
  <si>
    <t>surowce</t>
  </si>
  <si>
    <t>Obligacje nieskarbowe</t>
  </si>
  <si>
    <t>Depozyt</t>
  </si>
  <si>
    <t>depozyty / fundusze pieniężne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</si>
</sst>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10" fillId="0" borderId="0" xfId="0" applyNumberFormat="1" applyFont="1" applyBorder="1"/>
    <xf numFmtId="165" fontId="3" fillId="0" borderId="0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10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EA0000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76200</xdr:rowOff>
    </xdr:from>
    <xdr:to>
      <xdr:col>2</xdr:col>
      <xdr:colOff>623359</xdr:colOff>
      <xdr:row>8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"/>
  <sheetViews>
    <sheetView showGridLines="0" tabSelected="1" topLeftCell="D1" zoomScaleNormal="100" workbookViewId="0">
      <selection activeCell="K13" sqref="K13"/>
    </sheetView>
  </sheetViews>
  <sheetFormatPr defaultRowHeight="12"/>
  <cols>
    <col min="1" max="2" width="10.625" style="9" customWidth="1"/>
    <col min="3" max="3" width="13.875" style="9" bestFit="1" customWidth="1"/>
    <col min="4" max="4" width="9.75" style="9" bestFit="1" customWidth="1"/>
    <col min="5" max="5" width="9" style="9" bestFit="1" customWidth="1"/>
    <col min="6" max="6" width="5.375" style="9" bestFit="1" customWidth="1"/>
    <col min="7" max="7" width="42.875" style="9" bestFit="1" customWidth="1"/>
    <col min="8" max="8" width="15.375" style="9" bestFit="1" customWidth="1"/>
    <col min="9" max="9" width="15.5" style="9" customWidth="1"/>
    <col min="10" max="10" width="5.625" style="9" bestFit="1" customWidth="1"/>
    <col min="11" max="11" width="10.625" style="9" customWidth="1"/>
    <col min="12" max="12" width="13.25" style="9" bestFit="1" customWidth="1"/>
    <col min="13" max="13" width="11.875" style="9" bestFit="1" customWidth="1"/>
    <col min="14" max="14" width="12" style="9" bestFit="1" customWidth="1"/>
    <col min="15" max="15" width="7.875" style="9" customWidth="1"/>
    <col min="16" max="16" width="12.375" style="9" bestFit="1" customWidth="1"/>
    <col min="17" max="17" width="8.5" style="9" bestFit="1" customWidth="1"/>
    <col min="18" max="18" width="10.125" style="9" bestFit="1" customWidth="1"/>
    <col min="19" max="19" width="11.25" style="16" customWidth="1"/>
    <col min="20" max="20" width="11.5" style="9" bestFit="1" customWidth="1"/>
    <col min="21" max="21" width="9.75" style="9" customWidth="1"/>
    <col min="22" max="22" width="9.875" style="9" bestFit="1" customWidth="1"/>
    <col min="23" max="16384" width="9" style="9"/>
  </cols>
  <sheetData>
    <row r="1" spans="1:22" s="26" customFormat="1" ht="38.25">
      <c r="A1" s="17" t="s">
        <v>13</v>
      </c>
      <c r="B1" s="18" t="s">
        <v>0</v>
      </c>
      <c r="C1" s="19" t="s">
        <v>14</v>
      </c>
      <c r="D1" s="18" t="s">
        <v>15</v>
      </c>
      <c r="E1" s="18" t="s">
        <v>16</v>
      </c>
      <c r="F1" s="18" t="s">
        <v>27</v>
      </c>
      <c r="G1" s="18" t="s">
        <v>17</v>
      </c>
      <c r="H1" s="18" t="s">
        <v>30</v>
      </c>
      <c r="I1" s="18" t="s">
        <v>1</v>
      </c>
      <c r="J1" s="18" t="s">
        <v>18</v>
      </c>
      <c r="K1" s="20" t="s">
        <v>2</v>
      </c>
      <c r="L1" s="21" t="s">
        <v>10</v>
      </c>
      <c r="M1" s="21" t="s">
        <v>9</v>
      </c>
      <c r="N1" s="22" t="s">
        <v>11</v>
      </c>
      <c r="O1" s="18" t="s">
        <v>3</v>
      </c>
      <c r="P1" s="23" t="s">
        <v>12</v>
      </c>
      <c r="Q1" s="23" t="s">
        <v>19</v>
      </c>
      <c r="R1" s="24" t="s">
        <v>20</v>
      </c>
      <c r="S1" s="23" t="s">
        <v>4</v>
      </c>
      <c r="T1" s="23" t="s">
        <v>21</v>
      </c>
      <c r="U1" s="22" t="s">
        <v>22</v>
      </c>
      <c r="V1" s="25" t="s">
        <v>23</v>
      </c>
    </row>
    <row r="2" spans="1:22" s="8" customFormat="1" ht="26.25" customHeight="1">
      <c r="A2" s="31" t="s">
        <v>36</v>
      </c>
      <c r="B2" s="1" t="s">
        <v>37</v>
      </c>
      <c r="C2" s="1" t="s">
        <v>26</v>
      </c>
      <c r="D2" s="2">
        <v>42468</v>
      </c>
      <c r="E2" s="2">
        <v>42549</v>
      </c>
      <c r="F2" s="3">
        <v>1</v>
      </c>
      <c r="G2" s="1" t="s">
        <v>32</v>
      </c>
      <c r="H2" s="3" t="s">
        <v>38</v>
      </c>
      <c r="I2" s="3" t="s">
        <v>39</v>
      </c>
      <c r="J2" s="3" t="s">
        <v>5</v>
      </c>
      <c r="K2" s="5">
        <v>25781.25</v>
      </c>
      <c r="L2" s="5">
        <v>1.28</v>
      </c>
      <c r="M2" s="4">
        <v>33000</v>
      </c>
      <c r="N2" s="29">
        <v>3.3000000000000002E-2</v>
      </c>
      <c r="O2" s="5"/>
      <c r="P2" s="5">
        <v>1.98</v>
      </c>
      <c r="Q2" s="5"/>
      <c r="R2" s="6">
        <v>0.546875</v>
      </c>
      <c r="S2" s="27">
        <v>18046.875</v>
      </c>
      <c r="T2" s="30">
        <v>51046.875</v>
      </c>
      <c r="U2" s="7">
        <v>4.9497179914486204E-2</v>
      </c>
      <c r="V2" s="6"/>
    </row>
    <row r="3" spans="1:22" s="8" customFormat="1" ht="21.75" customHeight="1">
      <c r="A3" s="31" t="s">
        <v>36</v>
      </c>
      <c r="B3" s="1" t="s">
        <v>37</v>
      </c>
      <c r="C3" s="1" t="s">
        <v>26</v>
      </c>
      <c r="D3" s="2">
        <v>42468</v>
      </c>
      <c r="E3" s="2">
        <v>42549</v>
      </c>
      <c r="F3" s="3">
        <v>1</v>
      </c>
      <c r="G3" s="1" t="s">
        <v>33</v>
      </c>
      <c r="H3" s="3" t="s">
        <v>28</v>
      </c>
      <c r="I3" s="3" t="s">
        <v>25</v>
      </c>
      <c r="J3" s="3" t="s">
        <v>29</v>
      </c>
      <c r="K3" s="5">
        <v>141.41118180666183</v>
      </c>
      <c r="L3" s="5">
        <f>187.55*3.7701</f>
        <v>707.08225500000003</v>
      </c>
      <c r="M3" s="4">
        <v>100000</v>
      </c>
      <c r="N3" s="29">
        <v>0.1</v>
      </c>
      <c r="O3" s="5"/>
      <c r="P3" s="5">
        <f>186.43*4.003</f>
        <v>746.27929000000006</v>
      </c>
      <c r="Q3" s="5"/>
      <c r="R3" s="6">
        <v>5.5434901276089965E-2</v>
      </c>
      <c r="S3" s="27">
        <v>5543.4901276089904</v>
      </c>
      <c r="T3" s="30">
        <v>105543.49012760899</v>
      </c>
      <c r="U3" s="7">
        <v>0.10233937179600243</v>
      </c>
      <c r="V3" s="6"/>
    </row>
    <row r="4" spans="1:22" s="8" customFormat="1" ht="26.25" customHeight="1">
      <c r="A4" s="31" t="s">
        <v>36</v>
      </c>
      <c r="B4" s="1" t="s">
        <v>37</v>
      </c>
      <c r="C4" s="1" t="s">
        <v>26</v>
      </c>
      <c r="D4" s="2">
        <v>42468</v>
      </c>
      <c r="E4" s="2">
        <v>42549</v>
      </c>
      <c r="F4" s="3">
        <v>1</v>
      </c>
      <c r="G4" s="1" t="s">
        <v>34</v>
      </c>
      <c r="H4" s="3" t="s">
        <v>40</v>
      </c>
      <c r="I4" s="3" t="s">
        <v>31</v>
      </c>
      <c r="J4" s="3" t="s">
        <v>5</v>
      </c>
      <c r="K4" s="5">
        <v>109.00727078496135</v>
      </c>
      <c r="L4" s="5">
        <f>91%*1000+7.37</f>
        <v>917.37</v>
      </c>
      <c r="M4" s="4">
        <v>100000</v>
      </c>
      <c r="N4" s="29">
        <v>0.1</v>
      </c>
      <c r="O4" s="5"/>
      <c r="P4" s="5">
        <f>92.9%*1000+19.25</f>
        <v>948.25</v>
      </c>
      <c r="Q4" s="5"/>
      <c r="R4" s="6">
        <v>3.3661445218396091E-2</v>
      </c>
      <c r="S4" s="27">
        <v>3366.1445218396061</v>
      </c>
      <c r="T4" s="30">
        <v>103366.14452183961</v>
      </c>
      <c r="U4" s="7">
        <v>0.1002281266476014</v>
      </c>
      <c r="V4" s="6"/>
    </row>
    <row r="5" spans="1:22" s="8" customFormat="1" ht="28.5" customHeight="1" thickBot="1">
      <c r="A5" s="31" t="s">
        <v>36</v>
      </c>
      <c r="B5" s="1" t="s">
        <v>37</v>
      </c>
      <c r="C5" s="1" t="s">
        <v>26</v>
      </c>
      <c r="D5" s="2">
        <v>42468</v>
      </c>
      <c r="E5" s="2">
        <v>42549</v>
      </c>
      <c r="F5" s="3">
        <v>1</v>
      </c>
      <c r="G5" s="1" t="s">
        <v>35</v>
      </c>
      <c r="H5" s="3" t="s">
        <v>41</v>
      </c>
      <c r="I5" s="3" t="s">
        <v>42</v>
      </c>
      <c r="J5" s="3" t="s">
        <v>5</v>
      </c>
      <c r="K5" s="5">
        <v>1</v>
      </c>
      <c r="L5" s="5">
        <v>767000</v>
      </c>
      <c r="M5" s="4">
        <v>767000</v>
      </c>
      <c r="N5" s="29">
        <v>0.76700000000000002</v>
      </c>
      <c r="O5" s="5"/>
      <c r="P5" s="5">
        <v>770812.72547945206</v>
      </c>
      <c r="Q5" s="5"/>
      <c r="R5" s="6">
        <v>4.9709589041095903E-3</v>
      </c>
      <c r="S5" s="33">
        <f>(P5-L5)*K5+539.52</f>
        <v>4352.2454794520563</v>
      </c>
      <c r="T5" s="30">
        <v>771352.24547945207</v>
      </c>
      <c r="U5" s="7">
        <v>0.7479353216419099</v>
      </c>
      <c r="V5" s="6"/>
    </row>
    <row r="6" spans="1:22" s="8" customFormat="1" ht="15.75" customHeight="1">
      <c r="A6" s="11" t="s">
        <v>36</v>
      </c>
      <c r="B6" s="10" t="s">
        <v>37</v>
      </c>
      <c r="C6" s="11" t="s">
        <v>6</v>
      </c>
      <c r="D6" s="28">
        <v>42468</v>
      </c>
      <c r="E6" s="28">
        <v>42549</v>
      </c>
      <c r="F6" s="10">
        <v>1</v>
      </c>
      <c r="G6" s="12" t="s">
        <v>7</v>
      </c>
      <c r="H6" s="13" t="s">
        <v>8</v>
      </c>
      <c r="I6" s="13" t="s">
        <v>6</v>
      </c>
      <c r="J6" s="14" t="s">
        <v>5</v>
      </c>
      <c r="K6" s="15"/>
      <c r="L6" s="15"/>
      <c r="M6" s="13">
        <v>1000000</v>
      </c>
      <c r="N6" s="14">
        <v>1</v>
      </c>
      <c r="O6" s="15"/>
      <c r="P6" s="15"/>
      <c r="Q6" s="15"/>
      <c r="R6" s="14">
        <v>3.1308755128900655E-2</v>
      </c>
      <c r="S6" s="15">
        <v>31308.755128900655</v>
      </c>
      <c r="T6" s="15">
        <v>1031308.7551289008</v>
      </c>
      <c r="U6" s="14">
        <v>1</v>
      </c>
      <c r="V6" s="14">
        <v>3.1308755128900856E-2</v>
      </c>
    </row>
    <row r="8" spans="1:22">
      <c r="A8" s="9" t="s">
        <v>24</v>
      </c>
    </row>
    <row r="13" spans="1:22">
      <c r="L13" s="32"/>
    </row>
  </sheetData>
  <conditionalFormatting sqref="V1:V5 R1:S1 S2:S4 R7:S1048576 V7:V1048576">
    <cfRule type="cellIs" dxfId="9" priority="50" operator="lessThan">
      <formula>0</formula>
    </cfRule>
  </conditionalFormatting>
  <conditionalFormatting sqref="S2:S4">
    <cfRule type="cellIs" dxfId="8" priority="34" stopIfTrue="1" operator="greaterThan">
      <formula>0</formula>
    </cfRule>
    <cfRule type="cellIs" dxfId="7" priority="35" stopIfTrue="1" operator="lessThan">
      <formula>0</formula>
    </cfRule>
  </conditionalFormatting>
  <conditionalFormatting sqref="V2:V5">
    <cfRule type="cellIs" dxfId="6" priority="32" stopIfTrue="1" operator="lessThan">
      <formula>0</formula>
    </cfRule>
    <cfRule type="cellIs" dxfId="5" priority="33" stopIfTrue="1" operator="greaterThan">
      <formula>0</formula>
    </cfRule>
  </conditionalFormatting>
  <conditionalFormatting sqref="R2:R5">
    <cfRule type="cellIs" dxfId="4" priority="5" operator="lessThan">
      <formula>0</formula>
    </cfRule>
  </conditionalFormatting>
  <conditionalFormatting sqref="R2:R5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S5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2016-06-30T12:32:08Z</dcterms:modified>
</cp:coreProperties>
</file>