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P5" i="1" l="1"/>
  <c r="Q4" i="1"/>
  <c r="P4" i="1"/>
  <c r="P3" i="1"/>
  <c r="P2" i="1"/>
</calcChain>
</file>

<file path=xl/comments1.xml><?xml version="1.0" encoding="utf-8"?>
<comments xmlns="http://schemas.openxmlformats.org/spreadsheetml/2006/main">
  <authors>
    <author>Kamil Koprowicz</author>
  </authors>
  <commentList>
    <comment ref="Q4" authorId="0">
      <text>
        <r>
          <rPr>
            <b/>
            <sz val="9"/>
            <color indexed="81"/>
            <rFont val="Tahoma"/>
            <charset val="1"/>
          </rPr>
          <t>Kamil Koprowicz:</t>
        </r>
        <r>
          <rPr>
            <sz val="9"/>
            <color indexed="81"/>
            <rFont val="Tahoma"/>
            <charset val="1"/>
          </rPr>
          <t xml:space="preserve">
dywidendy z dnia 2 maja i 1 czerwca</t>
        </r>
      </text>
    </comment>
  </commentList>
</comments>
</file>

<file path=xl/sharedStrings.xml><?xml version="1.0" encoding="utf-8"?>
<sst xmlns="http://schemas.openxmlformats.org/spreadsheetml/2006/main" count="79" uniqueCount="43">
  <si>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</si>
  <si>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</si>
  <si>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</si>
  <si>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</si>
  <si>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</si>
  <si>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</si>
  <si>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</si>
  <si>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</si>
  <si>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</si>
  <si>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</si>
  <si>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</si>
  <si>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</si>
  <si>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</si>
  <si>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</si>
  <si>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</si>
  <si>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</si>
  <si>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</si>
  <si>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</si>
  <si>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</si>
  <si>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</si>
  <si>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</si>
  <si>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</si>
  <si>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</si>
  <si>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</si>
  <si>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</si>
  <si>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</si>
  <si>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</si>
  <si>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</si>
  <si>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Fundusz inwestycyjny</t>
  </si>
  <si>
    <t>obligacje nieskarbowe</t>
  </si>
  <si>
    <t>sezon</t>
  </si>
  <si>
    <t xml:space="preserve">Rafał </t>
  </si>
  <si>
    <t>Lis</t>
  </si>
  <si>
    <t>iShares MSCI Emerging Markets Index Fund (EEM:US)</t>
  </si>
  <si>
    <t>ETF</t>
  </si>
  <si>
    <t>USD</t>
  </si>
  <si>
    <t xml:space="preserve">ProShares Ultra FTSE Europe (UPV:US) </t>
  </si>
  <si>
    <t>iShares iBoxx $ High Yield Corporate Bond ETF</t>
  </si>
  <si>
    <t xml:space="preserve">SPDR Barclays Euro High Yield Bond UCITS ETF (JNKE:UK) </t>
  </si>
  <si>
    <t>EUR</t>
  </si>
  <si>
    <t>Distressed Assets FIZAN</t>
  </si>
  <si>
    <t>Open Finance Obligacji Przedsiębiorstw FIZ AN</t>
  </si>
  <si>
    <t>Open Finance Obligacji Korporacyjnych Europy Środkowej i Wschodniej FIZ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</si>
</sst>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showGridLines="0" tabSelected="1" zoomScaleNormal="100" workbookViewId="0">
      <selection activeCell="Q21" sqref="Q21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54.375" style="21" bestFit="1" customWidth="1"/>
    <col min="8" max="8" width="15.375" style="21" bestFit="1" customWidth="1"/>
    <col min="9" max="9" width="10.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30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15">
      <c r="A2" s="45" t="s">
        <v>31</v>
      </c>
      <c r="B2" s="12" t="s">
        <v>32</v>
      </c>
      <c r="C2" s="12" t="s">
        <v>27</v>
      </c>
      <c r="D2" s="13">
        <v>42464</v>
      </c>
      <c r="E2" s="13">
        <v>42527</v>
      </c>
      <c r="F2" s="14">
        <v>1</v>
      </c>
      <c r="G2" s="12" t="s">
        <v>33</v>
      </c>
      <c r="H2" s="14" t="s">
        <v>34</v>
      </c>
      <c r="I2" s="14" t="s">
        <v>26</v>
      </c>
      <c r="J2" s="14" t="s">
        <v>35</v>
      </c>
      <c r="K2" s="15">
        <v>1591.1532389085719</v>
      </c>
      <c r="L2" s="16">
        <v>125.694996</v>
      </c>
      <c r="M2" s="16">
        <v>200000</v>
      </c>
      <c r="N2" s="44">
        <v>0.2</v>
      </c>
      <c r="O2" s="17"/>
      <c r="P2" s="17">
        <f>34.24*3.8602</f>
        <v>132.173248</v>
      </c>
      <c r="Q2" s="17"/>
      <c r="R2" s="18">
        <v>5.1539458261329552E-2</v>
      </c>
      <c r="S2" s="39">
        <v>10307.891652265929</v>
      </c>
      <c r="T2" s="16">
        <v>210307.89165226594</v>
      </c>
      <c r="U2" s="19">
        <v>0.20208346051399667</v>
      </c>
      <c r="V2" s="18"/>
    </row>
    <row r="3" spans="1:22" s="20" customFormat="1" ht="15">
      <c r="A3" s="45" t="s">
        <v>31</v>
      </c>
      <c r="B3" s="12" t="s">
        <v>32</v>
      </c>
      <c r="C3" s="12" t="s">
        <v>27</v>
      </c>
      <c r="D3" s="13">
        <v>42464</v>
      </c>
      <c r="E3" s="13">
        <v>42527</v>
      </c>
      <c r="F3" s="14">
        <v>1</v>
      </c>
      <c r="G3" s="12" t="s">
        <v>36</v>
      </c>
      <c r="H3" s="14" t="s">
        <v>34</v>
      </c>
      <c r="I3" s="14" t="s">
        <v>26</v>
      </c>
      <c r="J3" s="14" t="s">
        <v>35</v>
      </c>
      <c r="K3" s="15">
        <v>723.52439731502989</v>
      </c>
      <c r="L3" s="16">
        <v>138.21234000000001</v>
      </c>
      <c r="M3" s="16">
        <v>100000</v>
      </c>
      <c r="N3" s="44">
        <v>0.1</v>
      </c>
      <c r="O3" s="17"/>
      <c r="P3" s="17">
        <f>39.2*3.8602</f>
        <v>151.31984</v>
      </c>
      <c r="Q3" s="17"/>
      <c r="R3" s="18">
        <v>9.4835960378067519E-2</v>
      </c>
      <c r="S3" s="39">
        <v>9483.5960378067448</v>
      </c>
      <c r="T3" s="16">
        <v>109483.59603780674</v>
      </c>
      <c r="U3" s="19">
        <v>0.10520206247618526</v>
      </c>
      <c r="V3" s="18"/>
    </row>
    <row r="4" spans="1:22" s="20" customFormat="1" ht="24">
      <c r="A4" s="45" t="s">
        <v>31</v>
      </c>
      <c r="B4" s="12" t="s">
        <v>32</v>
      </c>
      <c r="C4" s="12" t="s">
        <v>27</v>
      </c>
      <c r="D4" s="13">
        <v>42464</v>
      </c>
      <c r="E4" s="13">
        <v>42527</v>
      </c>
      <c r="F4" s="14">
        <v>1</v>
      </c>
      <c r="G4" s="12" t="s">
        <v>37</v>
      </c>
      <c r="H4" s="14" t="s">
        <v>34</v>
      </c>
      <c r="I4" s="14" t="s">
        <v>29</v>
      </c>
      <c r="J4" s="14" t="s">
        <v>35</v>
      </c>
      <c r="K4" s="15">
        <v>500.73539000847421</v>
      </c>
      <c r="L4" s="16">
        <v>299.559414</v>
      </c>
      <c r="M4" s="16">
        <v>150000</v>
      </c>
      <c r="N4" s="44">
        <v>0.15</v>
      </c>
      <c r="O4" s="17"/>
      <c r="P4" s="17">
        <f>83.88*3.8602</f>
        <v>323.79357599999997</v>
      </c>
      <c r="Q4" s="15">
        <f>(0.38008+0.40158)*3.8602</f>
        <v>3.0173639319999999</v>
      </c>
      <c r="R4" s="18">
        <v>9.0972023105907018E-2</v>
      </c>
      <c r="S4" s="39">
        <v>13645.803465886052</v>
      </c>
      <c r="T4" s="16">
        <v>163645.80346588604</v>
      </c>
      <c r="U4" s="19">
        <v>0.1572461689533719</v>
      </c>
      <c r="V4" s="18"/>
    </row>
    <row r="5" spans="1:22" s="20" customFormat="1" ht="24">
      <c r="A5" s="45" t="s">
        <v>31</v>
      </c>
      <c r="B5" s="12" t="s">
        <v>32</v>
      </c>
      <c r="C5" s="12" t="s">
        <v>27</v>
      </c>
      <c r="D5" s="13">
        <v>42464</v>
      </c>
      <c r="E5" s="13">
        <v>42527</v>
      </c>
      <c r="F5" s="14">
        <v>1</v>
      </c>
      <c r="G5" s="12" t="s">
        <v>38</v>
      </c>
      <c r="H5" s="14" t="s">
        <v>34</v>
      </c>
      <c r="I5" s="14" t="s">
        <v>29</v>
      </c>
      <c r="J5" s="14" t="s">
        <v>39</v>
      </c>
      <c r="K5" s="15">
        <v>424.29622436080007</v>
      </c>
      <c r="L5" s="16">
        <v>235.68439750000002</v>
      </c>
      <c r="M5" s="16">
        <v>100000</v>
      </c>
      <c r="N5" s="44">
        <v>0.1</v>
      </c>
      <c r="O5" s="17"/>
      <c r="P5" s="17">
        <f>56.625*4.3835</f>
        <v>248.21568749999997</v>
      </c>
      <c r="Q5" s="17"/>
      <c r="R5" s="18">
        <v>5.3169790333702283E-2</v>
      </c>
      <c r="S5" s="39">
        <v>5316.9790333702313</v>
      </c>
      <c r="T5" s="16">
        <v>105316.97903337023</v>
      </c>
      <c r="U5" s="19">
        <v>0.10119838778629198</v>
      </c>
      <c r="V5" s="18"/>
    </row>
    <row r="6" spans="1:22" s="20" customFormat="1" ht="24">
      <c r="A6" s="45" t="s">
        <v>31</v>
      </c>
      <c r="B6" s="12" t="s">
        <v>32</v>
      </c>
      <c r="C6" s="12" t="s">
        <v>27</v>
      </c>
      <c r="D6" s="13">
        <v>42464</v>
      </c>
      <c r="E6" s="13">
        <v>42527</v>
      </c>
      <c r="F6" s="14">
        <v>1</v>
      </c>
      <c r="G6" s="12" t="s">
        <v>40</v>
      </c>
      <c r="H6" s="14" t="s">
        <v>28</v>
      </c>
      <c r="I6" s="14" t="s">
        <v>29</v>
      </c>
      <c r="J6" s="14" t="s">
        <v>5</v>
      </c>
      <c r="K6" s="15">
        <v>150.83752535955895</v>
      </c>
      <c r="L6" s="16">
        <v>1325.93</v>
      </c>
      <c r="M6" s="16">
        <v>200000</v>
      </c>
      <c r="N6" s="44">
        <v>0.2</v>
      </c>
      <c r="O6" s="17"/>
      <c r="P6" s="17">
        <v>1325.93</v>
      </c>
      <c r="Q6" s="17"/>
      <c r="R6" s="18">
        <v>0</v>
      </c>
      <c r="S6" s="39">
        <v>0</v>
      </c>
      <c r="T6" s="16">
        <v>200000</v>
      </c>
      <c r="U6" s="19">
        <v>0.19217867568006627</v>
      </c>
      <c r="V6" s="18"/>
    </row>
    <row r="7" spans="1:22" s="20" customFormat="1" ht="24">
      <c r="A7" s="45" t="s">
        <v>31</v>
      </c>
      <c r="B7" s="12" t="s">
        <v>32</v>
      </c>
      <c r="C7" s="12" t="s">
        <v>27</v>
      </c>
      <c r="D7" s="13">
        <v>42464</v>
      </c>
      <c r="E7" s="13">
        <v>42527</v>
      </c>
      <c r="F7" s="14">
        <v>1</v>
      </c>
      <c r="G7" s="12" t="s">
        <v>41</v>
      </c>
      <c r="H7" s="14" t="s">
        <v>28</v>
      </c>
      <c r="I7" s="14" t="s">
        <v>29</v>
      </c>
      <c r="J7" s="14" t="s">
        <v>5</v>
      </c>
      <c r="K7" s="15">
        <v>92.639770253369761</v>
      </c>
      <c r="L7" s="16">
        <v>1079.45</v>
      </c>
      <c r="M7" s="16">
        <v>100000</v>
      </c>
      <c r="N7" s="44">
        <v>0.1</v>
      </c>
      <c r="O7" s="17"/>
      <c r="P7" s="17">
        <v>1091.3900000000001</v>
      </c>
      <c r="Q7" s="17"/>
      <c r="R7" s="18">
        <v>1.1061188568252334E-2</v>
      </c>
      <c r="S7" s="39">
        <v>1106.1188568252401</v>
      </c>
      <c r="T7" s="16">
        <v>101106.11885682524</v>
      </c>
      <c r="U7" s="19">
        <v>9.7152200125280253E-2</v>
      </c>
      <c r="V7" s="18"/>
    </row>
    <row r="8" spans="1:22" s="20" customFormat="1" ht="24.75" thickBot="1">
      <c r="A8" s="45" t="s">
        <v>31</v>
      </c>
      <c r="B8" s="12" t="s">
        <v>32</v>
      </c>
      <c r="C8" s="12" t="s">
        <v>27</v>
      </c>
      <c r="D8" s="13">
        <v>42464</v>
      </c>
      <c r="E8" s="13">
        <v>42527</v>
      </c>
      <c r="F8" s="14">
        <v>1</v>
      </c>
      <c r="G8" s="12" t="s">
        <v>42</v>
      </c>
      <c r="H8" s="14" t="s">
        <v>28</v>
      </c>
      <c r="I8" s="14" t="s">
        <v>29</v>
      </c>
      <c r="J8" s="14" t="s">
        <v>5</v>
      </c>
      <c r="K8" s="15">
        <v>145.95841158325953</v>
      </c>
      <c r="L8" s="16">
        <v>1027.69</v>
      </c>
      <c r="M8" s="16">
        <v>150000</v>
      </c>
      <c r="N8" s="44">
        <v>0.15</v>
      </c>
      <c r="O8" s="17"/>
      <c r="P8" s="17">
        <v>1033.43</v>
      </c>
      <c r="Q8" s="17"/>
      <c r="R8" s="18">
        <v>5.5853418832527701E-3</v>
      </c>
      <c r="S8" s="39">
        <v>837.80128248791107</v>
      </c>
      <c r="T8" s="16">
        <v>150837.8012824879</v>
      </c>
      <c r="U8" s="19">
        <v>0.14493904446480763</v>
      </c>
      <c r="V8" s="18"/>
    </row>
    <row r="9" spans="1:22" s="20" customFormat="1" ht="12.75">
      <c r="A9" s="23" t="s">
        <v>31</v>
      </c>
      <c r="B9" s="22" t="s">
        <v>32</v>
      </c>
      <c r="C9" s="23" t="s">
        <v>6</v>
      </c>
      <c r="D9" s="43">
        <v>42464</v>
      </c>
      <c r="E9" s="43">
        <v>42527</v>
      </c>
      <c r="F9" s="22">
        <v>1</v>
      </c>
      <c r="G9" s="24" t="s">
        <v>7</v>
      </c>
      <c r="H9" s="25" t="s">
        <v>8</v>
      </c>
      <c r="I9" s="25" t="s">
        <v>6</v>
      </c>
      <c r="J9" s="26" t="s">
        <v>5</v>
      </c>
      <c r="K9" s="27"/>
      <c r="L9" s="27"/>
      <c r="M9" s="25">
        <v>1000000</v>
      </c>
      <c r="N9" s="26">
        <v>1</v>
      </c>
      <c r="O9" s="27"/>
      <c r="P9" s="27"/>
      <c r="Q9" s="27"/>
      <c r="R9" s="26">
        <v>4.0698190328642109E-2</v>
      </c>
      <c r="S9" s="25">
        <v>40698.190328642107</v>
      </c>
      <c r="T9" s="25">
        <v>1040698.1903286421</v>
      </c>
      <c r="U9" s="26">
        <v>1</v>
      </c>
      <c r="V9" s="26">
        <v>4.0698190328642081E-2</v>
      </c>
    </row>
    <row r="10" spans="1:22">
      <c r="A10" s="10"/>
      <c r="B10" s="1"/>
      <c r="C10" s="1"/>
      <c r="D10" s="2"/>
      <c r="E10" s="11"/>
      <c r="F10" s="1"/>
      <c r="G10" s="1"/>
      <c r="H10" s="3"/>
      <c r="I10" s="3"/>
      <c r="J10" s="3"/>
      <c r="K10" s="4"/>
      <c r="L10" s="5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2">
      <c r="A11" s="1" t="s">
        <v>25</v>
      </c>
      <c r="B11" s="1"/>
      <c r="C11" s="1"/>
      <c r="D11" s="2"/>
      <c r="E11" s="2"/>
      <c r="F11" s="1"/>
      <c r="G11" s="1"/>
      <c r="H11" s="3"/>
      <c r="I11" s="3"/>
      <c r="J11" s="3"/>
      <c r="K11" s="4"/>
      <c r="L11" s="5"/>
      <c r="M11" s="40"/>
      <c r="N11" s="9"/>
      <c r="O11" s="6"/>
      <c r="P11" s="7"/>
      <c r="Q11" s="7"/>
      <c r="R11" s="7"/>
      <c r="S11" s="42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6"/>
      <c r="P12" s="7"/>
      <c r="Q12" s="7"/>
      <c r="R12" s="7"/>
      <c r="S12" s="7"/>
      <c r="T12" s="7"/>
      <c r="U12" s="9"/>
      <c r="V12" s="8"/>
    </row>
    <row r="13" spans="1:22">
      <c r="A13" s="10"/>
      <c r="B13" s="1"/>
      <c r="C13" s="1"/>
      <c r="D13" s="2"/>
      <c r="E13" s="2"/>
      <c r="F13" s="1"/>
      <c r="G13" s="1"/>
      <c r="H13" s="3"/>
      <c r="I13" s="3"/>
      <c r="J13" s="3"/>
      <c r="K13" s="5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>
      <c r="A14" s="10"/>
      <c r="B14" s="1"/>
      <c r="C14" s="1"/>
      <c r="D14" s="2"/>
      <c r="E14" s="2"/>
      <c r="F14" s="1"/>
      <c r="G14" s="1"/>
      <c r="H14" s="3"/>
      <c r="I14" s="3"/>
      <c r="J14" s="3"/>
      <c r="K14" s="5"/>
      <c r="L14" s="5"/>
      <c r="M14" s="9"/>
      <c r="N14" s="6"/>
      <c r="O14" s="7"/>
      <c r="P14" s="7"/>
      <c r="Q14" s="8"/>
      <c r="R14" s="7"/>
      <c r="S14" s="7"/>
      <c r="T14" s="9"/>
      <c r="U14" s="8"/>
    </row>
    <row r="15" spans="1:22" ht="14.25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/>
      <c r="R15" s="8"/>
      <c r="S15" s="7"/>
      <c r="T15" s="6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10"/>
      <c r="B17" s="1"/>
      <c r="C17" s="1"/>
      <c r="D17" s="2"/>
      <c r="E17" s="2"/>
      <c r="F17" s="1"/>
      <c r="G17" s="7"/>
      <c r="H17" s="3"/>
      <c r="I17" s="3"/>
      <c r="J17" s="3"/>
      <c r="K17" s="4"/>
      <c r="L17" s="5"/>
      <c r="M17" s="41"/>
      <c r="N17" s="9"/>
      <c r="O17" s="6"/>
      <c r="P17" s="7"/>
      <c r="Q17" s="7"/>
      <c r="R17" s="8"/>
      <c r="S17" s="7"/>
      <c r="T17" s="6"/>
      <c r="U17" s="9"/>
      <c r="V17" s="8"/>
    </row>
    <row r="18" spans="1:22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5"/>
      <c r="U18" s="9"/>
      <c r="V18" s="8"/>
    </row>
  </sheetData>
  <conditionalFormatting sqref="V10:V1048576 R10:S1048576 V1:V8 R1:S8">
    <cfRule type="cellIs" dxfId="4" priority="28" operator="lessThan">
      <formula>0</formula>
    </cfRule>
  </conditionalFormatting>
  <conditionalFormatting sqref="S2:S8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8 V2:V8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2016-06-07T07:59:58Z</dcterms:modified>
</cp:coreProperties>
</file>